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 filterPrivacy="1"/>
  <xr:revisionPtr revIDLastSave="0" documentId="13_ncr:1_{3E96DF4F-93AF-4E25-B836-4F8832A5B861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Jobticket_DT 100%" sheetId="5" r:id="rId1"/>
    <sheet name="Jobticket_DT 25%" sheetId="4" r:id="rId2"/>
    <sheet name="Jobticket_Abo" sheetId="3" r:id="rId3"/>
    <sheet name="Jobticket_Original" sheetId="1" r:id="rId4"/>
    <sheet name="...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4" l="1"/>
  <c r="B15" i="4"/>
  <c r="B9" i="5"/>
  <c r="B5" i="5"/>
  <c r="B13" i="5" s="1"/>
  <c r="B4" i="5"/>
  <c r="C2" i="5"/>
  <c r="B11" i="4"/>
  <c r="B9" i="4"/>
  <c r="B5" i="4"/>
  <c r="B12" i="4" s="1"/>
  <c r="B4" i="4"/>
  <c r="C2" i="4"/>
  <c r="D3" i="3"/>
  <c r="B4" i="3" s="1"/>
  <c r="B9" i="3"/>
  <c r="B5" i="3"/>
  <c r="B13" i="3" s="1"/>
  <c r="D2" i="3"/>
  <c r="B8" i="1"/>
  <c r="B7" i="1"/>
  <c r="D5" i="1"/>
  <c r="B11" i="5" l="1"/>
  <c r="B10" i="5"/>
  <c r="B12" i="5"/>
  <c r="B13" i="4"/>
  <c r="B10" i="4"/>
  <c r="B11" i="3"/>
  <c r="B10" i="3"/>
  <c r="B12" i="3"/>
  <c r="B16" i="1"/>
  <c r="B12" i="1"/>
  <c r="B19" i="1"/>
  <c r="B13" i="1"/>
  <c r="B14" i="5" l="1"/>
  <c r="B15" i="5" s="1"/>
  <c r="B17" i="5" s="1"/>
  <c r="B14" i="4"/>
  <c r="B14" i="3"/>
  <c r="B15" i="3" s="1"/>
  <c r="B17" i="3" s="1"/>
  <c r="B14" i="1"/>
  <c r="B15" i="1"/>
  <c r="B17" i="1" l="1"/>
  <c r="B18" i="1" s="1"/>
  <c r="B20" i="1" s="1"/>
</calcChain>
</file>

<file path=xl/sharedStrings.xml><?xml version="1.0" encoding="utf-8"?>
<sst xmlns="http://schemas.openxmlformats.org/spreadsheetml/2006/main" count="105" uniqueCount="30">
  <si>
    <t>Bruttolohn</t>
  </si>
  <si>
    <t>Gehalt</t>
  </si>
  <si>
    <t>Sachbezug Jobticket</t>
  </si>
  <si>
    <t>Steuer- und SV-Brutto</t>
  </si>
  <si>
    <t>Lohnsteuer</t>
  </si>
  <si>
    <t>Solidaritätszuschlag</t>
  </si>
  <si>
    <t>Kirchensteuer</t>
  </si>
  <si>
    <t>Steuerrechtliche Abzüge</t>
  </si>
  <si>
    <t>KV</t>
  </si>
  <si>
    <t>RV</t>
  </si>
  <si>
    <t>AV</t>
  </si>
  <si>
    <t>PV</t>
  </si>
  <si>
    <t>SV-rechtliche Abzüge</t>
  </si>
  <si>
    <t>Gesetzliches Netto</t>
  </si>
  <si>
    <t>Verrechneter Sachbezug</t>
  </si>
  <si>
    <t>Auszahlbetrag</t>
  </si>
  <si>
    <t>Stpfl.</t>
  </si>
  <si>
    <t>steuerfrei</t>
  </si>
  <si>
    <t>Gesamtbrutto</t>
  </si>
  <si>
    <t>Arbeitgeber: MONSTER Baumarkt GmbH</t>
  </si>
  <si>
    <t>Arbeitnehmer: Klaus Häfty</t>
  </si>
  <si>
    <t>Zeitraum: 01.01.2024 bis 31.01.2024</t>
  </si>
  <si>
    <t>KV (7,3 % + 0,85 % ZB)</t>
  </si>
  <si>
    <t>RV (9,3 %)</t>
  </si>
  <si>
    <t>AV (1,3 %)</t>
  </si>
  <si>
    <t>KV ZB</t>
  </si>
  <si>
    <t>Kinderloszuschlag</t>
  </si>
  <si>
    <t>PV (2,2 % + 0,6 %)</t>
  </si>
  <si>
    <t>steuerpflichtig</t>
  </si>
  <si>
    <t>Zuschuss Jobticket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</si>
</sst>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0" borderId="1" xfId="0" applyBorder="1" applyAlignment="1">
      <alignment vertical="center"/>
    </xf>
    <xf numFmtId="44" fontId="0" fillId="0" borderId="1" xfId="0" applyNumberFormat="1" applyBorder="1" applyAlignment="1">
      <alignment vertical="center"/>
    </xf>
    <xf numFmtId="0" fontId="1" fillId="0" borderId="1" xfId="0" applyFont="1" applyBorder="1" applyAlignment="1">
      <alignment vertical="center"/>
    </xf>
    <xf numFmtId="44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44" fontId="0" fillId="0" borderId="2" xfId="0" applyNumberFormat="1" applyBorder="1" applyAlignment="1">
      <alignment horizontal="center" vertical="center"/>
    </xf>
    <xf numFmtId="44" fontId="0" fillId="0" borderId="3" xfId="0" applyNumberFormat="1" applyBorder="1" applyAlignment="1">
      <alignment horizontal="center" vertical="center"/>
    </xf>
    <xf numFmtId="44" fontId="0" fillId="0" borderId="4" xfId="0" applyNumberForma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4" fontId="2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44" fontId="3" fillId="0" borderId="1" xfId="0" applyNumberFormat="1" applyFont="1" applyBorder="1" applyAlignment="1">
      <alignment vertical="center"/>
    </xf>
    <xf numFmtId="44" fontId="2" fillId="0" borderId="2" xfId="0" applyNumberFormat="1" applyFont="1" applyBorder="1" applyAlignment="1">
      <alignment horizontal="center" vertical="center"/>
    </xf>
    <xf numFmtId="44" fontId="2" fillId="0" borderId="3" xfId="0" applyNumberFormat="1" applyFont="1" applyBorder="1" applyAlignment="1">
      <alignment horizontal="center" vertical="center"/>
    </xf>
    <xf numFmtId="44" fontId="2" fillId="0" borderId="4" xfId="0" applyNumberFormat="1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B04AC-47E5-48D2-88CD-A34D24C460A3}">
  <dimension ref="A1:H17"/>
  <sheetViews>
    <sheetView workbookViewId="0">
      <selection activeCell="B17" sqref="B17:C17"/>
    </sheetView>
  </sheetViews>
  <sheetFormatPr baseColWidth="10" defaultColWidth="9.140625" defaultRowHeight="15" x14ac:dyDescent="0.25"/>
  <cols>
    <col min="1" max="1" width="19.7109375" customWidth="1"/>
    <col min="2" max="3" width="13.28515625" customWidth="1"/>
    <col min="7" max="7" width="17" bestFit="1" customWidth="1"/>
  </cols>
  <sheetData>
    <row r="1" spans="1:8" ht="20.100000000000001" customHeight="1" x14ac:dyDescent="0.25">
      <c r="A1" s="11" t="s">
        <v>0</v>
      </c>
      <c r="B1" s="12" t="s">
        <v>28</v>
      </c>
      <c r="C1" s="12" t="s">
        <v>18</v>
      </c>
    </row>
    <row r="2" spans="1:8" ht="20.100000000000001" customHeight="1" x14ac:dyDescent="0.25">
      <c r="A2" s="11" t="s">
        <v>1</v>
      </c>
      <c r="B2" s="13">
        <v>3200</v>
      </c>
      <c r="C2" s="13">
        <f>B2</f>
        <v>3200</v>
      </c>
    </row>
    <row r="3" spans="1:8" ht="20.100000000000001" customHeight="1" x14ac:dyDescent="0.25">
      <c r="A3" s="14" t="s">
        <v>2</v>
      </c>
      <c r="B3" s="13"/>
      <c r="C3" s="15">
        <v>46.55</v>
      </c>
      <c r="G3" s="1" t="s">
        <v>8</v>
      </c>
      <c r="H3" s="2">
        <v>14.6</v>
      </c>
    </row>
    <row r="4" spans="1:8" ht="20.100000000000001" customHeight="1" x14ac:dyDescent="0.25">
      <c r="A4" s="11" t="s">
        <v>18</v>
      </c>
      <c r="B4" s="16">
        <f>B2+C3</f>
        <v>3246.55</v>
      </c>
      <c r="C4" s="18"/>
      <c r="G4" s="1" t="s">
        <v>25</v>
      </c>
      <c r="H4" s="2">
        <v>1.7</v>
      </c>
    </row>
    <row r="5" spans="1:8" ht="20.100000000000001" customHeight="1" x14ac:dyDescent="0.25">
      <c r="A5" s="11" t="s">
        <v>3</v>
      </c>
      <c r="B5" s="13">
        <f>B2</f>
        <v>3200</v>
      </c>
      <c r="C5" s="13"/>
      <c r="G5" s="1" t="s">
        <v>9</v>
      </c>
      <c r="H5" s="2">
        <v>18.600000000000001</v>
      </c>
    </row>
    <row r="6" spans="1:8" ht="20.100000000000001" customHeight="1" x14ac:dyDescent="0.25">
      <c r="A6" s="11" t="s">
        <v>4</v>
      </c>
      <c r="B6" s="13">
        <v>392.08</v>
      </c>
      <c r="C6" s="13"/>
      <c r="G6" s="1" t="s">
        <v>10</v>
      </c>
      <c r="H6" s="2">
        <v>2.6</v>
      </c>
    </row>
    <row r="7" spans="1:8" ht="20.100000000000001" customHeight="1" x14ac:dyDescent="0.25">
      <c r="A7" s="11" t="s">
        <v>5</v>
      </c>
      <c r="B7" s="13">
        <v>0</v>
      </c>
      <c r="C7" s="13"/>
      <c r="G7" s="1" t="s">
        <v>11</v>
      </c>
      <c r="H7" s="2">
        <v>3.4</v>
      </c>
    </row>
    <row r="8" spans="1:8" ht="20.100000000000001" customHeight="1" x14ac:dyDescent="0.25">
      <c r="A8" s="11" t="s">
        <v>6</v>
      </c>
      <c r="B8" s="13">
        <v>0</v>
      </c>
      <c r="C8" s="13"/>
      <c r="G8" s="1" t="s">
        <v>26</v>
      </c>
      <c r="H8" s="2">
        <v>0.6</v>
      </c>
    </row>
    <row r="9" spans="1:8" ht="20.100000000000001" customHeight="1" x14ac:dyDescent="0.25">
      <c r="A9" s="11" t="s">
        <v>7</v>
      </c>
      <c r="B9" s="16">
        <f>SUM(B6:B8)</f>
        <v>392.08</v>
      </c>
      <c r="C9" s="18"/>
    </row>
    <row r="10" spans="1:8" ht="20.100000000000001" customHeight="1" x14ac:dyDescent="0.25">
      <c r="A10" s="11" t="s">
        <v>22</v>
      </c>
      <c r="B10" s="13">
        <f>$B$5*($H$3+$H$4)/200</f>
        <v>260.8</v>
      </c>
      <c r="C10" s="13"/>
    </row>
    <row r="11" spans="1:8" ht="20.100000000000001" customHeight="1" x14ac:dyDescent="0.25">
      <c r="A11" s="11" t="s">
        <v>23</v>
      </c>
      <c r="B11" s="13">
        <f>$B$5*$H$5/200</f>
        <v>297.60000000000002</v>
      </c>
      <c r="C11" s="13"/>
    </row>
    <row r="12" spans="1:8" ht="20.100000000000001" customHeight="1" x14ac:dyDescent="0.25">
      <c r="A12" s="11" t="s">
        <v>24</v>
      </c>
      <c r="B12" s="13">
        <f>$B$5*$H$6/200</f>
        <v>41.6</v>
      </c>
      <c r="C12" s="13"/>
    </row>
    <row r="13" spans="1:8" ht="20.100000000000001" customHeight="1" x14ac:dyDescent="0.25">
      <c r="A13" s="11" t="s">
        <v>27</v>
      </c>
      <c r="B13" s="13">
        <f>$B$5*(($H$7/2)+0.5+$H$8)/100</f>
        <v>89.6</v>
      </c>
      <c r="C13" s="13"/>
    </row>
    <row r="14" spans="1:8" ht="20.100000000000001" customHeight="1" x14ac:dyDescent="0.25">
      <c r="A14" s="11" t="s">
        <v>12</v>
      </c>
      <c r="B14" s="16">
        <f>SUM(B10:B13)</f>
        <v>689.60000000000014</v>
      </c>
      <c r="C14" s="18"/>
    </row>
    <row r="15" spans="1:8" ht="20.100000000000001" customHeight="1" x14ac:dyDescent="0.25">
      <c r="A15" s="11" t="s">
        <v>13</v>
      </c>
      <c r="B15" s="16">
        <f>B4-B9-B14</f>
        <v>2164.87</v>
      </c>
      <c r="C15" s="18"/>
    </row>
    <row r="16" spans="1:8" ht="20.100000000000001" customHeight="1" x14ac:dyDescent="0.25">
      <c r="A16" s="11" t="s">
        <v>14</v>
      </c>
      <c r="B16" s="16">
        <v>46.55</v>
      </c>
      <c r="C16" s="18"/>
    </row>
    <row r="17" spans="1:3" ht="20.100000000000001" customHeight="1" x14ac:dyDescent="0.25">
      <c r="A17" s="11" t="s">
        <v>15</v>
      </c>
      <c r="B17" s="16">
        <f>B15-B16</f>
        <v>2118.3199999999997</v>
      </c>
      <c r="C17" s="18"/>
    </row>
  </sheetData>
  <mergeCells count="6">
    <mergeCell ref="B4:C4"/>
    <mergeCell ref="B9:C9"/>
    <mergeCell ref="B14:C14"/>
    <mergeCell ref="B15:C15"/>
    <mergeCell ref="B16:C16"/>
    <mergeCell ref="B17:C1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36D13-9515-43CE-90B9-9EA7516CC7A8}">
  <dimension ref="A1:H17"/>
  <sheetViews>
    <sheetView tabSelected="1" workbookViewId="0">
      <selection activeCell="B18" sqref="B18"/>
    </sheetView>
  </sheetViews>
  <sheetFormatPr baseColWidth="10" defaultColWidth="9.140625" defaultRowHeight="15" x14ac:dyDescent="0.25"/>
  <cols>
    <col min="1" max="1" width="19.7109375" customWidth="1"/>
    <col min="2" max="3" width="13.28515625" customWidth="1"/>
    <col min="7" max="7" width="17" bestFit="1" customWidth="1"/>
  </cols>
  <sheetData>
    <row r="1" spans="1:8" ht="20.100000000000001" customHeight="1" x14ac:dyDescent="0.25">
      <c r="A1" s="11" t="s">
        <v>0</v>
      </c>
      <c r="B1" s="12" t="s">
        <v>28</v>
      </c>
      <c r="C1" s="12" t="s">
        <v>18</v>
      </c>
    </row>
    <row r="2" spans="1:8" ht="20.100000000000001" customHeight="1" x14ac:dyDescent="0.25">
      <c r="A2" s="11" t="s">
        <v>1</v>
      </c>
      <c r="B2" s="13">
        <v>3200</v>
      </c>
      <c r="C2" s="13">
        <f>B2</f>
        <v>3200</v>
      </c>
    </row>
    <row r="3" spans="1:8" ht="20.100000000000001" customHeight="1" x14ac:dyDescent="0.25">
      <c r="A3" s="14" t="s">
        <v>29</v>
      </c>
      <c r="B3" s="13"/>
      <c r="C3" s="15">
        <v>12.25</v>
      </c>
      <c r="G3" s="1" t="s">
        <v>8</v>
      </c>
      <c r="H3" s="2">
        <v>14.6</v>
      </c>
    </row>
    <row r="4" spans="1:8" ht="20.100000000000001" customHeight="1" x14ac:dyDescent="0.25">
      <c r="A4" s="11" t="s">
        <v>18</v>
      </c>
      <c r="B4" s="16">
        <f>B2+C3</f>
        <v>3212.25</v>
      </c>
      <c r="C4" s="18"/>
      <c r="G4" s="1" t="s">
        <v>25</v>
      </c>
      <c r="H4" s="2">
        <v>1.7</v>
      </c>
    </row>
    <row r="5" spans="1:8" ht="20.100000000000001" customHeight="1" x14ac:dyDescent="0.25">
      <c r="A5" s="11" t="s">
        <v>3</v>
      </c>
      <c r="B5" s="13">
        <f>B2</f>
        <v>3200</v>
      </c>
      <c r="C5" s="13"/>
      <c r="G5" s="1" t="s">
        <v>9</v>
      </c>
      <c r="H5" s="2">
        <v>18.600000000000001</v>
      </c>
    </row>
    <row r="6" spans="1:8" ht="20.100000000000001" customHeight="1" x14ac:dyDescent="0.25">
      <c r="A6" s="11" t="s">
        <v>4</v>
      </c>
      <c r="B6" s="13">
        <v>392.08</v>
      </c>
      <c r="C6" s="13"/>
      <c r="G6" s="1" t="s">
        <v>10</v>
      </c>
      <c r="H6" s="2">
        <v>2.6</v>
      </c>
    </row>
    <row r="7" spans="1:8" ht="20.100000000000001" customHeight="1" x14ac:dyDescent="0.25">
      <c r="A7" s="11" t="s">
        <v>5</v>
      </c>
      <c r="B7" s="13">
        <v>0</v>
      </c>
      <c r="C7" s="13"/>
      <c r="G7" s="1" t="s">
        <v>11</v>
      </c>
      <c r="H7" s="2">
        <v>3.4</v>
      </c>
    </row>
    <row r="8" spans="1:8" ht="20.100000000000001" customHeight="1" x14ac:dyDescent="0.25">
      <c r="A8" s="11" t="s">
        <v>6</v>
      </c>
      <c r="B8" s="13">
        <v>0</v>
      </c>
      <c r="C8" s="13"/>
      <c r="G8" s="1" t="s">
        <v>26</v>
      </c>
      <c r="H8" s="2">
        <v>0.6</v>
      </c>
    </row>
    <row r="9" spans="1:8" ht="20.100000000000001" customHeight="1" x14ac:dyDescent="0.25">
      <c r="A9" s="11" t="s">
        <v>7</v>
      </c>
      <c r="B9" s="16">
        <f>SUM(B6:B8)</f>
        <v>392.08</v>
      </c>
      <c r="C9" s="18"/>
    </row>
    <row r="10" spans="1:8" ht="20.100000000000001" customHeight="1" x14ac:dyDescent="0.25">
      <c r="A10" s="11" t="s">
        <v>22</v>
      </c>
      <c r="B10" s="13">
        <f>$B$5*($H$3+$H$4)/200</f>
        <v>260.8</v>
      </c>
      <c r="C10" s="13"/>
    </row>
    <row r="11" spans="1:8" ht="20.100000000000001" customHeight="1" x14ac:dyDescent="0.25">
      <c r="A11" s="11" t="s">
        <v>23</v>
      </c>
      <c r="B11" s="13">
        <f>$B$5*$H$5/200</f>
        <v>297.60000000000002</v>
      </c>
      <c r="C11" s="13"/>
    </row>
    <row r="12" spans="1:8" ht="20.100000000000001" customHeight="1" x14ac:dyDescent="0.25">
      <c r="A12" s="11" t="s">
        <v>24</v>
      </c>
      <c r="B12" s="13">
        <f>$B$5*$H$6/200</f>
        <v>41.6</v>
      </c>
      <c r="C12" s="13"/>
    </row>
    <row r="13" spans="1:8" ht="20.100000000000001" customHeight="1" x14ac:dyDescent="0.25">
      <c r="A13" s="11" t="s">
        <v>27</v>
      </c>
      <c r="B13" s="13">
        <f>$B$5*(($H$7/2)+0.5+$H$8)/100</f>
        <v>89.6</v>
      </c>
      <c r="C13" s="13"/>
    </row>
    <row r="14" spans="1:8" ht="20.100000000000001" customHeight="1" x14ac:dyDescent="0.25">
      <c r="A14" s="11" t="s">
        <v>12</v>
      </c>
      <c r="B14" s="16">
        <f>SUM(B10:B13)</f>
        <v>689.60000000000014</v>
      </c>
      <c r="C14" s="18"/>
    </row>
    <row r="15" spans="1:8" ht="20.100000000000001" customHeight="1" x14ac:dyDescent="0.25">
      <c r="A15" s="11" t="s">
        <v>13</v>
      </c>
      <c r="B15" s="16">
        <f>B4-B9-B14</f>
        <v>2130.5699999999997</v>
      </c>
      <c r="C15" s="18"/>
    </row>
    <row r="16" spans="1:8" ht="20.100000000000001" customHeight="1" x14ac:dyDescent="0.25">
      <c r="A16" s="11" t="s">
        <v>14</v>
      </c>
      <c r="B16" s="16">
        <v>46.55</v>
      </c>
      <c r="C16" s="18"/>
    </row>
    <row r="17" spans="1:3" ht="20.100000000000001" customHeight="1" x14ac:dyDescent="0.25">
      <c r="A17" s="11" t="s">
        <v>15</v>
      </c>
      <c r="B17" s="16">
        <f>B15-B16</f>
        <v>2084.0199999999995</v>
      </c>
      <c r="C17" s="18"/>
    </row>
  </sheetData>
  <mergeCells count="6">
    <mergeCell ref="B4:C4"/>
    <mergeCell ref="B9:C9"/>
    <mergeCell ref="B14:C14"/>
    <mergeCell ref="B15:C15"/>
    <mergeCell ref="B16:C16"/>
    <mergeCell ref="B17:C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CF6D1-B9B0-4A93-94DB-1A0FD60A6D7F}">
  <dimension ref="A1:I17"/>
  <sheetViews>
    <sheetView workbookViewId="0">
      <selection activeCell="B17" sqref="B17:D17"/>
    </sheetView>
  </sheetViews>
  <sheetFormatPr baseColWidth="10" defaultColWidth="9.140625" defaultRowHeight="15" x14ac:dyDescent="0.25"/>
  <cols>
    <col min="1" max="1" width="19.7109375" customWidth="1"/>
    <col min="2" max="4" width="13.28515625" customWidth="1"/>
    <col min="8" max="8" width="17" bestFit="1" customWidth="1"/>
  </cols>
  <sheetData>
    <row r="1" spans="1:9" ht="20.100000000000001" customHeight="1" x14ac:dyDescent="0.25">
      <c r="A1" s="11" t="s">
        <v>0</v>
      </c>
      <c r="B1" s="12" t="s">
        <v>28</v>
      </c>
      <c r="C1" s="12" t="s">
        <v>17</v>
      </c>
      <c r="D1" s="12" t="s">
        <v>18</v>
      </c>
    </row>
    <row r="2" spans="1:9" ht="20.100000000000001" customHeight="1" x14ac:dyDescent="0.25">
      <c r="A2" s="11" t="s">
        <v>1</v>
      </c>
      <c r="B2" s="13">
        <v>3200</v>
      </c>
      <c r="C2" s="13"/>
      <c r="D2" s="13">
        <f>B2</f>
        <v>3200</v>
      </c>
    </row>
    <row r="3" spans="1:9" ht="20.100000000000001" customHeight="1" x14ac:dyDescent="0.25">
      <c r="A3" s="14" t="s">
        <v>2</v>
      </c>
      <c r="B3" s="13"/>
      <c r="C3" s="13">
        <v>56.16</v>
      </c>
      <c r="D3" s="15">
        <f>C3</f>
        <v>56.16</v>
      </c>
      <c r="H3" s="1" t="s">
        <v>8</v>
      </c>
      <c r="I3" s="2">
        <v>14.6</v>
      </c>
    </row>
    <row r="4" spans="1:9" ht="20.100000000000001" customHeight="1" x14ac:dyDescent="0.25">
      <c r="A4" s="11" t="s">
        <v>18</v>
      </c>
      <c r="B4" s="16">
        <f>B2+D3</f>
        <v>3256.16</v>
      </c>
      <c r="C4" s="17"/>
      <c r="D4" s="18"/>
      <c r="H4" s="1" t="s">
        <v>25</v>
      </c>
      <c r="I4" s="2">
        <v>1.7</v>
      </c>
    </row>
    <row r="5" spans="1:9" ht="20.100000000000001" customHeight="1" x14ac:dyDescent="0.25">
      <c r="A5" s="11" t="s">
        <v>3</v>
      </c>
      <c r="B5" s="13">
        <f>B2</f>
        <v>3200</v>
      </c>
      <c r="C5" s="13"/>
      <c r="D5" s="13"/>
      <c r="H5" s="1" t="s">
        <v>9</v>
      </c>
      <c r="I5" s="2">
        <v>18.600000000000001</v>
      </c>
    </row>
    <row r="6" spans="1:9" ht="20.100000000000001" customHeight="1" x14ac:dyDescent="0.25">
      <c r="A6" s="11" t="s">
        <v>4</v>
      </c>
      <c r="B6" s="13">
        <v>392.08</v>
      </c>
      <c r="C6" s="13"/>
      <c r="D6" s="13"/>
      <c r="H6" s="1" t="s">
        <v>10</v>
      </c>
      <c r="I6" s="2">
        <v>2.6</v>
      </c>
    </row>
    <row r="7" spans="1:9" ht="20.100000000000001" customHeight="1" x14ac:dyDescent="0.25">
      <c r="A7" s="11" t="s">
        <v>5</v>
      </c>
      <c r="B7" s="13">
        <v>0</v>
      </c>
      <c r="C7" s="13"/>
      <c r="D7" s="13"/>
      <c r="H7" s="1" t="s">
        <v>11</v>
      </c>
      <c r="I7" s="2">
        <v>3.4</v>
      </c>
    </row>
    <row r="8" spans="1:9" ht="20.100000000000001" customHeight="1" x14ac:dyDescent="0.25">
      <c r="A8" s="11" t="s">
        <v>6</v>
      </c>
      <c r="B8" s="13">
        <v>0</v>
      </c>
      <c r="C8" s="13"/>
      <c r="D8" s="13"/>
      <c r="H8" s="1" t="s">
        <v>26</v>
      </c>
      <c r="I8" s="2">
        <v>0.6</v>
      </c>
    </row>
    <row r="9" spans="1:9" ht="20.100000000000001" customHeight="1" x14ac:dyDescent="0.25">
      <c r="A9" s="11" t="s">
        <v>7</v>
      </c>
      <c r="B9" s="16">
        <f>SUM(B6:B8)</f>
        <v>392.08</v>
      </c>
      <c r="C9" s="17"/>
      <c r="D9" s="18"/>
    </row>
    <row r="10" spans="1:9" ht="20.100000000000001" customHeight="1" x14ac:dyDescent="0.25">
      <c r="A10" s="11" t="s">
        <v>22</v>
      </c>
      <c r="B10" s="13">
        <f>$B$5*($I$3+$I$4)/200</f>
        <v>260.8</v>
      </c>
      <c r="C10" s="13"/>
      <c r="D10" s="13"/>
    </row>
    <row r="11" spans="1:9" ht="20.100000000000001" customHeight="1" x14ac:dyDescent="0.25">
      <c r="A11" s="11" t="s">
        <v>23</v>
      </c>
      <c r="B11" s="13">
        <f>$B$5*$I$5/200</f>
        <v>297.60000000000002</v>
      </c>
      <c r="C11" s="13"/>
      <c r="D11" s="13"/>
    </row>
    <row r="12" spans="1:9" ht="20.100000000000001" customHeight="1" x14ac:dyDescent="0.25">
      <c r="A12" s="11" t="s">
        <v>24</v>
      </c>
      <c r="B12" s="13">
        <f>$B$5*$I$6/200</f>
        <v>41.6</v>
      </c>
      <c r="C12" s="13"/>
      <c r="D12" s="13"/>
    </row>
    <row r="13" spans="1:9" ht="20.100000000000001" customHeight="1" x14ac:dyDescent="0.25">
      <c r="A13" s="11" t="s">
        <v>27</v>
      </c>
      <c r="B13" s="13">
        <f>$B$5*(($I$7/2)+0.5+$I$8)/100</f>
        <v>89.6</v>
      </c>
      <c r="C13" s="13"/>
      <c r="D13" s="13"/>
    </row>
    <row r="14" spans="1:9" ht="20.100000000000001" customHeight="1" x14ac:dyDescent="0.25">
      <c r="A14" s="11" t="s">
        <v>12</v>
      </c>
      <c r="B14" s="16">
        <f>SUM(B10:B13)</f>
        <v>689.60000000000014</v>
      </c>
      <c r="C14" s="17"/>
      <c r="D14" s="18"/>
    </row>
    <row r="15" spans="1:9" ht="20.100000000000001" customHeight="1" x14ac:dyDescent="0.25">
      <c r="A15" s="11" t="s">
        <v>13</v>
      </c>
      <c r="B15" s="16">
        <f>B4-B9-B14</f>
        <v>2174.4799999999996</v>
      </c>
      <c r="C15" s="17"/>
      <c r="D15" s="18"/>
    </row>
    <row r="16" spans="1:9" ht="20.100000000000001" customHeight="1" x14ac:dyDescent="0.25">
      <c r="A16" s="11" t="s">
        <v>14</v>
      </c>
      <c r="B16" s="16">
        <v>56.16</v>
      </c>
      <c r="C16" s="17"/>
      <c r="D16" s="18"/>
    </row>
    <row r="17" spans="1:4" ht="20.100000000000001" customHeight="1" x14ac:dyDescent="0.25">
      <c r="A17" s="11" t="s">
        <v>15</v>
      </c>
      <c r="B17" s="16">
        <f>B15-B16</f>
        <v>2118.3199999999997</v>
      </c>
      <c r="C17" s="17"/>
      <c r="D17" s="18"/>
    </row>
  </sheetData>
  <mergeCells count="6">
    <mergeCell ref="B15:D15"/>
    <mergeCell ref="B16:D16"/>
    <mergeCell ref="B17:D17"/>
    <mergeCell ref="B4:D4"/>
    <mergeCell ref="B9:D9"/>
    <mergeCell ref="B14:D1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workbookViewId="0">
      <selection activeCell="I26" sqref="I26"/>
    </sheetView>
  </sheetViews>
  <sheetFormatPr baseColWidth="10" defaultColWidth="9.140625" defaultRowHeight="15" x14ac:dyDescent="0.25"/>
  <cols>
    <col min="1" max="1" width="23" bestFit="1" customWidth="1"/>
    <col min="2" max="4" width="20.7109375" customWidth="1"/>
    <col min="8" max="8" width="17" bestFit="1" customWidth="1"/>
  </cols>
  <sheetData>
    <row r="1" spans="1:9" ht="20.100000000000001" customHeight="1" x14ac:dyDescent="0.25">
      <c r="A1" s="7" t="s">
        <v>19</v>
      </c>
      <c r="B1" s="7"/>
      <c r="C1" s="7"/>
      <c r="D1" s="7"/>
    </row>
    <row r="2" spans="1:9" ht="20.100000000000001" customHeight="1" x14ac:dyDescent="0.25">
      <c r="A2" s="7" t="s">
        <v>20</v>
      </c>
      <c r="B2" s="7"/>
      <c r="C2" s="7"/>
      <c r="D2" s="7"/>
      <c r="H2" s="1" t="s">
        <v>8</v>
      </c>
      <c r="I2" s="2">
        <v>14.6</v>
      </c>
    </row>
    <row r="3" spans="1:9" ht="20.100000000000001" customHeight="1" x14ac:dyDescent="0.25">
      <c r="A3" s="7" t="s">
        <v>21</v>
      </c>
      <c r="B3" s="7"/>
      <c r="C3" s="7"/>
      <c r="D3" s="7"/>
      <c r="H3" s="1" t="s">
        <v>25</v>
      </c>
      <c r="I3" s="2">
        <v>1.7</v>
      </c>
    </row>
    <row r="4" spans="1:9" ht="20.100000000000001" customHeight="1" x14ac:dyDescent="0.25">
      <c r="A4" s="3" t="s">
        <v>0</v>
      </c>
      <c r="B4" s="3" t="s">
        <v>16</v>
      </c>
      <c r="C4" s="3" t="s">
        <v>17</v>
      </c>
      <c r="D4" s="3" t="s">
        <v>18</v>
      </c>
      <c r="H4" s="1" t="s">
        <v>9</v>
      </c>
      <c r="I4" s="2">
        <v>18.600000000000001</v>
      </c>
    </row>
    <row r="5" spans="1:9" ht="20.100000000000001" customHeight="1" x14ac:dyDescent="0.25">
      <c r="A5" s="3" t="s">
        <v>1</v>
      </c>
      <c r="B5" s="4">
        <v>3200</v>
      </c>
      <c r="C5" s="4"/>
      <c r="D5" s="4">
        <f>B5</f>
        <v>3200</v>
      </c>
      <c r="H5" s="1" t="s">
        <v>10</v>
      </c>
      <c r="I5" s="2">
        <v>2.6</v>
      </c>
    </row>
    <row r="6" spans="1:9" ht="20.100000000000001" customHeight="1" x14ac:dyDescent="0.25">
      <c r="A6" s="5" t="s">
        <v>2</v>
      </c>
      <c r="B6" s="4"/>
      <c r="C6" s="4">
        <v>56.16</v>
      </c>
      <c r="D6" s="6">
        <v>56.16</v>
      </c>
      <c r="H6" s="1" t="s">
        <v>11</v>
      </c>
      <c r="I6" s="2">
        <v>3.4</v>
      </c>
    </row>
    <row r="7" spans="1:9" ht="20.100000000000001" customHeight="1" x14ac:dyDescent="0.25">
      <c r="A7" s="3" t="s">
        <v>18</v>
      </c>
      <c r="B7" s="8">
        <f>B5+D6</f>
        <v>3256.16</v>
      </c>
      <c r="C7" s="9"/>
      <c r="D7" s="10"/>
      <c r="H7" s="1" t="s">
        <v>26</v>
      </c>
      <c r="I7" s="2">
        <v>0.6</v>
      </c>
    </row>
    <row r="8" spans="1:9" ht="20.100000000000001" customHeight="1" x14ac:dyDescent="0.25">
      <c r="A8" s="3" t="s">
        <v>3</v>
      </c>
      <c r="B8" s="4">
        <f>B5</f>
        <v>3200</v>
      </c>
      <c r="C8" s="4"/>
      <c r="D8" s="4"/>
    </row>
    <row r="9" spans="1:9" ht="20.100000000000001" customHeight="1" x14ac:dyDescent="0.25">
      <c r="A9" s="3" t="s">
        <v>4</v>
      </c>
      <c r="B9" s="4">
        <v>392.08</v>
      </c>
      <c r="C9" s="4"/>
      <c r="D9" s="4"/>
    </row>
    <row r="10" spans="1:9" ht="20.100000000000001" customHeight="1" x14ac:dyDescent="0.25">
      <c r="A10" s="3" t="s">
        <v>5</v>
      </c>
      <c r="B10" s="4">
        <v>0</v>
      </c>
      <c r="C10" s="4"/>
      <c r="D10" s="4"/>
    </row>
    <row r="11" spans="1:9" ht="20.100000000000001" customHeight="1" x14ac:dyDescent="0.25">
      <c r="A11" s="3" t="s">
        <v>6</v>
      </c>
      <c r="B11" s="4">
        <v>0</v>
      </c>
      <c r="C11" s="4"/>
      <c r="D11" s="4"/>
    </row>
    <row r="12" spans="1:9" ht="20.100000000000001" customHeight="1" x14ac:dyDescent="0.25">
      <c r="A12" s="3" t="s">
        <v>7</v>
      </c>
      <c r="B12" s="8">
        <f>SUM(B9:B11)</f>
        <v>392.08</v>
      </c>
      <c r="C12" s="9"/>
      <c r="D12" s="10"/>
    </row>
    <row r="13" spans="1:9" ht="20.100000000000001" customHeight="1" x14ac:dyDescent="0.25">
      <c r="A13" s="3" t="s">
        <v>22</v>
      </c>
      <c r="B13" s="4">
        <f>$B$8*($I$2+$I$3)/200</f>
        <v>260.8</v>
      </c>
      <c r="C13" s="4"/>
      <c r="D13" s="4"/>
    </row>
    <row r="14" spans="1:9" ht="20.100000000000001" customHeight="1" x14ac:dyDescent="0.25">
      <c r="A14" s="3" t="s">
        <v>23</v>
      </c>
      <c r="B14" s="4">
        <f>$B$8*$I$4/200</f>
        <v>297.60000000000002</v>
      </c>
      <c r="C14" s="4"/>
      <c r="D14" s="4"/>
    </row>
    <row r="15" spans="1:9" ht="20.100000000000001" customHeight="1" x14ac:dyDescent="0.25">
      <c r="A15" s="3" t="s">
        <v>24</v>
      </c>
      <c r="B15" s="4">
        <f>$B$8*$I$5/200</f>
        <v>41.6</v>
      </c>
      <c r="C15" s="4"/>
      <c r="D15" s="4"/>
    </row>
    <row r="16" spans="1:9" ht="20.100000000000001" customHeight="1" x14ac:dyDescent="0.25">
      <c r="A16" s="3" t="s">
        <v>27</v>
      </c>
      <c r="B16" s="4">
        <f>$B$8*(($I$6/2)+0.5+$I$7)/100</f>
        <v>89.6</v>
      </c>
      <c r="C16" s="4"/>
      <c r="D16" s="4"/>
    </row>
    <row r="17" spans="1:4" ht="20.100000000000001" customHeight="1" x14ac:dyDescent="0.25">
      <c r="A17" s="3" t="s">
        <v>12</v>
      </c>
      <c r="B17" s="8">
        <f>SUM(B13:B16)</f>
        <v>689.60000000000014</v>
      </c>
      <c r="C17" s="9"/>
      <c r="D17" s="10"/>
    </row>
    <row r="18" spans="1:4" ht="20.100000000000001" customHeight="1" x14ac:dyDescent="0.25">
      <c r="A18" s="3" t="s">
        <v>13</v>
      </c>
      <c r="B18" s="8">
        <f>B7-B12-B17</f>
        <v>2174.4799999999996</v>
      </c>
      <c r="C18" s="9"/>
      <c r="D18" s="10"/>
    </row>
    <row r="19" spans="1:4" ht="20.100000000000001" customHeight="1" x14ac:dyDescent="0.25">
      <c r="A19" s="3" t="s">
        <v>14</v>
      </c>
      <c r="B19" s="8">
        <f>D6</f>
        <v>56.16</v>
      </c>
      <c r="C19" s="9"/>
      <c r="D19" s="10"/>
    </row>
    <row r="20" spans="1:4" ht="20.100000000000001" customHeight="1" x14ac:dyDescent="0.25">
      <c r="A20" s="3" t="s">
        <v>15</v>
      </c>
      <c r="B20" s="8">
        <f>B18-B19</f>
        <v>2118.3199999999997</v>
      </c>
      <c r="C20" s="9"/>
      <c r="D20" s="10"/>
    </row>
  </sheetData>
  <mergeCells count="9">
    <mergeCell ref="B19:D19"/>
    <mergeCell ref="B20:D20"/>
    <mergeCell ref="A3:D3"/>
    <mergeCell ref="A2:D2"/>
    <mergeCell ref="A1:D1"/>
    <mergeCell ref="B7:D7"/>
    <mergeCell ref="B12:D12"/>
    <mergeCell ref="B17:D17"/>
    <mergeCell ref="B18:D1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Jobticket_DT 100%</vt:lpstr>
      <vt:lpstr>Jobticket_DT 25%</vt:lpstr>
      <vt:lpstr>Jobticket_Abo</vt:lpstr>
      <vt:lpstr>Jobticket_Original</vt:lpstr>
      <vt:lpstr>...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2024-02-17T20:49:36Z</dcterms:modified>
</cp:coreProperties>
</file>